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гос.яз.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17" i="2" l="1"/>
  <c r="F17" i="2" s="1"/>
  <c r="F16" i="2"/>
  <c r="C16" i="2"/>
  <c r="F15" i="2"/>
  <c r="D15" i="2"/>
  <c r="D14" i="2"/>
  <c r="F14" i="2" s="1"/>
  <c r="C13" i="2"/>
  <c r="F13" i="2" s="1"/>
  <c r="F12" i="2"/>
  <c r="D12" i="2"/>
  <c r="F11" i="2"/>
  <c r="D11" i="2"/>
  <c r="C10" i="2"/>
  <c r="F10" i="2" s="1"/>
  <c r="D9" i="2"/>
  <c r="C9" i="2"/>
  <c r="F9" i="2" s="1"/>
  <c r="C8" i="2"/>
  <c r="F8" i="2" s="1"/>
  <c r="B8" i="2"/>
  <c r="E7" i="2"/>
  <c r="F7" i="2" s="1"/>
  <c r="E6" i="2"/>
  <c r="D6" i="2"/>
  <c r="F6" i="2" s="1"/>
  <c r="C6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7" i="2"/>
  <c r="E18" i="2" l="1"/>
  <c r="D18" i="2"/>
  <c r="C18" i="2"/>
  <c r="F18" i="2" l="1"/>
</calcChain>
</file>

<file path=xl/sharedStrings.xml><?xml version="1.0" encoding="utf-8"?>
<sst xmlns="http://schemas.openxmlformats.org/spreadsheetml/2006/main" count="26" uniqueCount="22">
  <si>
    <t>№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</si>
  <si>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</si>
  <si>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</si>
  <si>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</si>
  <si>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</si>
  <si>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</si>
  <si>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 xml:space="preserve"> </t>
  </si>
  <si>
    <t>ТОО МФО Абзал-Кредит</t>
  </si>
  <si>
    <t>ТОО МФО Express Finance Group</t>
  </si>
  <si>
    <t>Меншікті қаражат</t>
  </si>
  <si>
    <t xml:space="preserve">
Даму-Микро Бағдарламасы</t>
  </si>
  <si>
    <t>Бюджеттік қаражат</t>
  </si>
  <si>
    <t>Халықаралық қаржы ұйымдарының қаражаттары</t>
  </si>
  <si>
    <t xml:space="preserve">
АБР Бағдарламасы 
(4 транш)</t>
  </si>
  <si>
    <t>Барлығы</t>
  </si>
  <si>
    <t xml:space="preserve">"Даму" қорының серіктестері </t>
  </si>
  <si>
    <t>Ескерту: УБҚ туралы ақпарат серіктестердің қаражатты алғашқы және екінші рет пайдалануын ескере отырып ұсынылады</t>
  </si>
  <si>
    <t>Нәтижелі жұмыспен қамту және жаппай кәсіпкерлік бағдарламасы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</si>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</sst>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_р_._-;\-* #,##0.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indent="1"/>
    </xf>
    <xf numFmtId="165" fontId="5" fillId="0" borderId="1" xfId="1" applyNumberFormat="1" applyFont="1" applyFill="1" applyBorder="1" applyAlignment="1">
      <alignment horizontal="left" indent="1"/>
    </xf>
    <xf numFmtId="164" fontId="0" fillId="0" borderId="0" xfId="1" applyNumberFormat="1" applyFont="1"/>
    <xf numFmtId="165" fontId="0" fillId="0" borderId="0" xfId="1" applyNumberFormat="1" applyFont="1"/>
    <xf numFmtId="165" fontId="5" fillId="0" borderId="1" xfId="1" applyNumberFormat="1" applyFont="1" applyFill="1" applyBorder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5" fillId="0" borderId="0" xfId="1" applyNumberFormat="1" applyFont="1" applyFill="1" applyBorder="1" applyAlignment="1">
      <alignment horizontal="right" indent="1"/>
    </xf>
    <xf numFmtId="165" fontId="0" fillId="0" borderId="0" xfId="1" applyNumberFormat="1" applyFont="1" applyFill="1"/>
    <xf numFmtId="165" fontId="2" fillId="0" borderId="0" xfId="1" applyNumberFormat="1" applyFont="1" applyFill="1" applyBorder="1" applyAlignment="1">
      <alignment horizontal="right" indent="1"/>
    </xf>
    <xf numFmtId="165" fontId="2" fillId="0" borderId="5" xfId="1" applyNumberFormat="1" applyFont="1" applyBorder="1" applyAlignment="1">
      <alignment horizontal="left" indent="1"/>
    </xf>
    <xf numFmtId="165" fontId="0" fillId="4" borderId="0" xfId="1" applyNumberFormat="1" applyFont="1" applyFill="1"/>
    <xf numFmtId="165" fontId="5" fillId="0" borderId="5" xfId="1" applyNumberFormat="1" applyFont="1" applyFill="1" applyBorder="1" applyAlignment="1">
      <alignment horizontal="right" inden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5" fontId="7" fillId="0" borderId="0" xfId="1" applyNumberFormat="1" applyFont="1"/>
    <xf numFmtId="165" fontId="3" fillId="2" borderId="2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indent="1"/>
    </xf>
    <xf numFmtId="165" fontId="3" fillId="0" borderId="5" xfId="1" applyNumberFormat="1" applyFont="1" applyBorder="1" applyAlignment="1">
      <alignment horizontal="left" indent="1"/>
    </xf>
    <xf numFmtId="165" fontId="4" fillId="0" borderId="5" xfId="1" applyNumberFormat="1" applyFont="1" applyFill="1" applyBorder="1" applyAlignment="1">
      <alignment horizontal="left" indent="1"/>
    </xf>
    <xf numFmtId="165" fontId="3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indent="1"/>
    </xf>
    <xf numFmtId="165" fontId="6" fillId="0" borderId="0" xfId="1" applyNumberFormat="1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5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-10234323</v>
          </cell>
        </row>
        <row r="6">
          <cell r="C6">
            <v>280786</v>
          </cell>
        </row>
        <row r="7">
          <cell r="B7" t="str">
            <v>ТОО МФО Тойота Файнаншл Сервисез Казахстан</v>
          </cell>
          <cell r="C7">
            <v>690456959</v>
          </cell>
        </row>
        <row r="8">
          <cell r="C8">
            <v>447162</v>
          </cell>
        </row>
        <row r="9">
          <cell r="C9">
            <v>24880636</v>
          </cell>
        </row>
        <row r="10">
          <cell r="C10">
            <v>-1038095.5799999991</v>
          </cell>
        </row>
        <row r="17">
          <cell r="C17">
            <v>333236459.46000004</v>
          </cell>
        </row>
        <row r="18">
          <cell r="C18">
            <v>195541000</v>
          </cell>
        </row>
        <row r="25">
          <cell r="C25">
            <v>388442530</v>
          </cell>
        </row>
        <row r="26">
          <cell r="C26">
            <v>3953926</v>
          </cell>
        </row>
        <row r="27">
          <cell r="C27">
            <v>5025424</v>
          </cell>
        </row>
        <row r="28">
          <cell r="C28">
            <v>20970388</v>
          </cell>
        </row>
        <row r="29">
          <cell r="C29">
            <v>15939078</v>
          </cell>
        </row>
        <row r="30">
          <cell r="C30">
            <v>7000000</v>
          </cell>
        </row>
        <row r="31">
          <cell r="C31">
            <v>663115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workbookViewId="0">
      <selection activeCell="F23" sqref="F23"/>
    </sheetView>
  </sheetViews>
  <sheetFormatPr defaultRowHeight="15" x14ac:dyDescent="0.25"/>
  <cols>
    <col min="1" max="1" width="8.140625" style="4" customWidth="1"/>
    <col min="2" max="2" width="52" style="5" customWidth="1"/>
    <col min="3" max="3" width="21.28515625" style="5" bestFit="1" customWidth="1"/>
    <col min="4" max="4" width="25.7109375" style="5" customWidth="1"/>
    <col min="5" max="5" width="30.140625" style="5" customWidth="1"/>
    <col min="6" max="6" width="23.5703125" style="5" customWidth="1"/>
    <col min="7" max="7" width="28.140625" style="15" customWidth="1"/>
    <col min="8" max="8" width="9.140625" style="5"/>
    <col min="9" max="9" width="16" style="5" bestFit="1" customWidth="1"/>
    <col min="10" max="16384" width="9.140625" style="5"/>
  </cols>
  <sheetData>
    <row r="1" spans="1:9" ht="15" customHeight="1" x14ac:dyDescent="0.25">
      <c r="G1" s="24"/>
    </row>
    <row r="2" spans="1:9" x14ac:dyDescent="0.25">
      <c r="B2" s="16"/>
      <c r="C2" s="16"/>
      <c r="D2" s="16"/>
      <c r="E2" s="16"/>
      <c r="F2" s="16"/>
      <c r="G2" s="24"/>
    </row>
    <row r="3" spans="1:9" ht="40.5" customHeight="1" x14ac:dyDescent="0.25">
      <c r="A3" s="25" t="s">
        <v>0</v>
      </c>
      <c r="B3" s="26" t="s">
        <v>15</v>
      </c>
      <c r="C3" s="17" t="s">
        <v>9</v>
      </c>
      <c r="D3" s="17" t="s">
        <v>11</v>
      </c>
      <c r="E3" s="27" t="s">
        <v>12</v>
      </c>
      <c r="F3" s="26" t="s">
        <v>14</v>
      </c>
      <c r="G3" s="24"/>
    </row>
    <row r="4" spans="1:9" ht="15" customHeight="1" x14ac:dyDescent="0.25">
      <c r="A4" s="25"/>
      <c r="B4" s="26"/>
      <c r="C4" s="28" t="s">
        <v>10</v>
      </c>
      <c r="D4" s="28" t="s">
        <v>17</v>
      </c>
      <c r="E4" s="27"/>
      <c r="F4" s="26"/>
      <c r="G4" s="24"/>
    </row>
    <row r="5" spans="1:9" ht="57" customHeight="1" x14ac:dyDescent="0.25">
      <c r="A5" s="25"/>
      <c r="B5" s="26"/>
      <c r="C5" s="29"/>
      <c r="D5" s="29"/>
      <c r="E5" s="22" t="s">
        <v>13</v>
      </c>
      <c r="F5" s="26"/>
      <c r="G5" s="14"/>
    </row>
    <row r="6" spans="1:9" s="9" customFormat="1" x14ac:dyDescent="0.25">
      <c r="A6" s="1">
        <v>1</v>
      </c>
      <c r="B6" s="2" t="s">
        <v>1</v>
      </c>
      <c r="C6" s="6">
        <f>'[1]свод общий'!C5</f>
        <v>-10234323</v>
      </c>
      <c r="D6" s="6">
        <f>'[1]свод общий'!C29</f>
        <v>15939078</v>
      </c>
      <c r="E6" s="6">
        <f>'[1]свод общий'!C18</f>
        <v>195541000</v>
      </c>
      <c r="F6" s="23">
        <f t="shared" ref="F6:F10" si="0">SUM(C6:E6)</f>
        <v>201245755</v>
      </c>
      <c r="G6" s="8"/>
      <c r="H6" s="9" t="s">
        <v>6</v>
      </c>
    </row>
    <row r="7" spans="1:9" s="9" customFormat="1" x14ac:dyDescent="0.25">
      <c r="A7" s="1">
        <f>1+A6</f>
        <v>2</v>
      </c>
      <c r="B7" s="3" t="s">
        <v>2</v>
      </c>
      <c r="C7" s="6"/>
      <c r="D7" s="6"/>
      <c r="E7" s="6">
        <f>'[1]свод общий'!C17</f>
        <v>333236459.46000004</v>
      </c>
      <c r="F7" s="23">
        <f t="shared" si="0"/>
        <v>333236459.46000004</v>
      </c>
      <c r="G7" s="8"/>
    </row>
    <row r="8" spans="1:9" s="9" customFormat="1" x14ac:dyDescent="0.25">
      <c r="A8" s="1">
        <f t="shared" ref="A8:A17" si="1">1+A7</f>
        <v>3</v>
      </c>
      <c r="B8" s="3" t="str">
        <f>'[1]свод общий'!B7</f>
        <v>ТОО МФО Тойота Файнаншл Сервисез Казахстан</v>
      </c>
      <c r="C8" s="6">
        <f>'[1]свод общий'!C7</f>
        <v>690456959</v>
      </c>
      <c r="D8" s="6"/>
      <c r="E8" s="6"/>
      <c r="F8" s="23">
        <f t="shared" si="0"/>
        <v>690456959</v>
      </c>
      <c r="G8" s="8"/>
      <c r="I8" s="9" t="s">
        <v>6</v>
      </c>
    </row>
    <row r="9" spans="1:9" s="9" customFormat="1" x14ac:dyDescent="0.25">
      <c r="A9" s="1">
        <f t="shared" si="1"/>
        <v>4</v>
      </c>
      <c r="B9" s="3" t="s">
        <v>3</v>
      </c>
      <c r="C9" s="6">
        <f>'[1]свод общий'!C9</f>
        <v>24880636</v>
      </c>
      <c r="D9" s="6">
        <f>'[1]свод общий'!C25</f>
        <v>388442530</v>
      </c>
      <c r="E9" s="6"/>
      <c r="F9" s="23">
        <f t="shared" si="0"/>
        <v>413323166</v>
      </c>
      <c r="G9" s="8"/>
      <c r="H9" s="9" t="s">
        <v>6</v>
      </c>
    </row>
    <row r="10" spans="1:9" s="9" customFormat="1" x14ac:dyDescent="0.25">
      <c r="A10" s="1">
        <f t="shared" si="1"/>
        <v>5</v>
      </c>
      <c r="B10" s="3" t="s">
        <v>4</v>
      </c>
      <c r="C10" s="6">
        <f>'[1]свод общий'!C6</f>
        <v>280786</v>
      </c>
      <c r="D10" s="6"/>
      <c r="E10" s="6"/>
      <c r="F10" s="23">
        <f t="shared" si="0"/>
        <v>280786</v>
      </c>
      <c r="G10" s="8"/>
    </row>
    <row r="11" spans="1:9" s="9" customFormat="1" x14ac:dyDescent="0.25">
      <c r="A11" s="1">
        <f t="shared" si="1"/>
        <v>6</v>
      </c>
      <c r="B11" s="3" t="s">
        <v>5</v>
      </c>
      <c r="C11" s="6"/>
      <c r="D11" s="6">
        <f>'[1]свод общий'!C26</f>
        <v>3953926</v>
      </c>
      <c r="E11" s="6"/>
      <c r="F11" s="23">
        <f>SUM(C11:E11)</f>
        <v>3953926</v>
      </c>
      <c r="G11" s="8"/>
    </row>
    <row r="12" spans="1:9" s="9" customFormat="1" x14ac:dyDescent="0.25">
      <c r="A12" s="1">
        <f t="shared" si="1"/>
        <v>7</v>
      </c>
      <c r="B12" s="3" t="s">
        <v>7</v>
      </c>
      <c r="C12" s="6"/>
      <c r="D12" s="6">
        <f>'[1]свод общий'!C27</f>
        <v>5025424</v>
      </c>
      <c r="E12" s="6"/>
      <c r="F12" s="23">
        <f t="shared" ref="F12:F17" si="2">SUM(C12:E12)</f>
        <v>5025424</v>
      </c>
      <c r="G12" s="8"/>
    </row>
    <row r="13" spans="1:9" s="9" customFormat="1" x14ac:dyDescent="0.25">
      <c r="A13" s="1">
        <f t="shared" si="1"/>
        <v>8</v>
      </c>
      <c r="B13" s="3" t="s">
        <v>8</v>
      </c>
      <c r="C13" s="6">
        <f>'[1]свод общий'!C8</f>
        <v>447162</v>
      </c>
      <c r="D13" s="6"/>
      <c r="E13" s="6"/>
      <c r="F13" s="23">
        <f t="shared" si="2"/>
        <v>447162</v>
      </c>
      <c r="G13" s="8"/>
    </row>
    <row r="14" spans="1:9" s="9" customFormat="1" x14ac:dyDescent="0.25">
      <c r="A14" s="1">
        <f t="shared" si="1"/>
        <v>9</v>
      </c>
      <c r="B14" s="3" t="s">
        <v>18</v>
      </c>
      <c r="C14" s="6"/>
      <c r="D14" s="6">
        <f>'[1]свод общий'!C28</f>
        <v>20970388</v>
      </c>
      <c r="E14" s="6"/>
      <c r="F14" s="23">
        <f t="shared" si="2"/>
        <v>20970388</v>
      </c>
      <c r="G14" s="8"/>
    </row>
    <row r="15" spans="1:9" s="9" customFormat="1" x14ac:dyDescent="0.25">
      <c r="A15" s="1">
        <f t="shared" si="1"/>
        <v>10</v>
      </c>
      <c r="B15" s="3" t="s">
        <v>19</v>
      </c>
      <c r="C15" s="6"/>
      <c r="D15" s="6">
        <f>'[1]свод общий'!C30</f>
        <v>7000000</v>
      </c>
      <c r="E15" s="6"/>
      <c r="F15" s="23">
        <f t="shared" si="2"/>
        <v>7000000</v>
      </c>
      <c r="G15" s="8"/>
    </row>
    <row r="16" spans="1:9" s="9" customFormat="1" x14ac:dyDescent="0.25">
      <c r="A16" s="1">
        <f t="shared" si="1"/>
        <v>11</v>
      </c>
      <c r="B16" s="3" t="s">
        <v>20</v>
      </c>
      <c r="C16" s="6">
        <f>'[1]свод общий'!C10</f>
        <v>-1038095.5799999991</v>
      </c>
      <c r="D16" s="6"/>
      <c r="E16" s="6"/>
      <c r="F16" s="23">
        <f t="shared" si="2"/>
        <v>-1038095.5799999991</v>
      </c>
      <c r="G16" s="8"/>
    </row>
    <row r="17" spans="1:39" s="9" customFormat="1" x14ac:dyDescent="0.25">
      <c r="A17" s="1">
        <f t="shared" si="1"/>
        <v>12</v>
      </c>
      <c r="B17" s="3" t="s">
        <v>21</v>
      </c>
      <c r="C17" s="6"/>
      <c r="D17" s="6">
        <f>'[1]свод общий'!C31</f>
        <v>663115</v>
      </c>
      <c r="E17" s="6"/>
      <c r="F17" s="23">
        <f t="shared" si="2"/>
        <v>663115</v>
      </c>
      <c r="G17" s="8"/>
    </row>
    <row r="18" spans="1:39" s="9" customFormat="1" x14ac:dyDescent="0.25">
      <c r="A18" s="1"/>
      <c r="B18" s="18" t="s">
        <v>14</v>
      </c>
      <c r="C18" s="7">
        <f>SUM(C6:C17)</f>
        <v>704793124.41999996</v>
      </c>
      <c r="D18" s="7">
        <f>SUM(D6:D17)</f>
        <v>441994461</v>
      </c>
      <c r="E18" s="23">
        <f>SUM(E6:E17)</f>
        <v>528777459.46000004</v>
      </c>
      <c r="F18" s="23">
        <f>SUM(F6:F17)</f>
        <v>1675565044.8800001</v>
      </c>
      <c r="G18" s="10"/>
    </row>
    <row r="19" spans="1:39" s="12" customFormat="1" x14ac:dyDescent="0.25">
      <c r="A19" s="4"/>
      <c r="B19" s="20"/>
      <c r="C19" s="19"/>
      <c r="D19" s="19"/>
      <c r="E19" s="19"/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s="12" customFormat="1" x14ac:dyDescent="0.25">
      <c r="A20" s="4"/>
      <c r="B20" s="21" t="s">
        <v>16</v>
      </c>
      <c r="C20" s="19"/>
      <c r="D20" s="19"/>
      <c r="E20" s="19"/>
      <c r="F20" s="10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s="12" customFormat="1" x14ac:dyDescent="0.25">
      <c r="A21" s="4"/>
      <c r="B21" s="11"/>
      <c r="C21" s="10"/>
      <c r="D21" s="10"/>
      <c r="E21" s="10"/>
      <c r="F21" s="10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12" customFormat="1" x14ac:dyDescent="0.25">
      <c r="A22" s="4"/>
      <c r="B22" s="11"/>
      <c r="C22" s="10"/>
      <c r="D22" s="10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1:39" s="12" customFormat="1" x14ac:dyDescent="0.25">
      <c r="A23" s="4"/>
      <c r="B23" s="11"/>
      <c r="C23" s="10"/>
      <c r="D23" s="10"/>
      <c r="E23" s="10"/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1:39" s="12" customFormat="1" x14ac:dyDescent="0.25">
      <c r="A24" s="4"/>
      <c r="B24" s="11"/>
      <c r="C24" s="10"/>
      <c r="D24" s="10"/>
      <c r="E24" s="10"/>
      <c r="F24" s="10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x14ac:dyDescent="0.25">
      <c r="B25" s="13" t="s">
        <v>6</v>
      </c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x14ac:dyDescent="0.25">
      <c r="B26" s="13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x14ac:dyDescent="0.25">
      <c r="B27" s="13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x14ac:dyDescent="0.25">
      <c r="A28" s="5"/>
      <c r="B28" s="13"/>
      <c r="F28" s="10"/>
      <c r="G28" s="10"/>
    </row>
    <row r="29" spans="1:39" x14ac:dyDescent="0.25">
      <c r="A29" s="5"/>
      <c r="B29" s="13"/>
      <c r="G29" s="9"/>
    </row>
    <row r="30" spans="1:39" x14ac:dyDescent="0.25">
      <c r="A30" s="5"/>
      <c r="B30" s="13"/>
      <c r="G30" s="9"/>
    </row>
    <row r="31" spans="1:39" x14ac:dyDescent="0.25">
      <c r="A31" s="5"/>
      <c r="B31" s="13"/>
      <c r="G31" s="9"/>
    </row>
    <row r="32" spans="1:39" x14ac:dyDescent="0.25">
      <c r="A32" s="5"/>
      <c r="B32" s="13"/>
      <c r="G32" s="9"/>
    </row>
    <row r="33" spans="1:7" x14ac:dyDescent="0.25">
      <c r="A33" s="5"/>
      <c r="B33" s="13"/>
      <c r="G33" s="9"/>
    </row>
    <row r="34" spans="1:7" x14ac:dyDescent="0.25">
      <c r="A34" s="5"/>
      <c r="B34" s="13"/>
      <c r="G34" s="9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1:B24 C19:E24 G18:G28 F19:F28">
    <cfRule type="cellIs" priority="18" operator="lessThanOrEqual">
      <formula>0</formula>
    </cfRule>
  </conditionalFormatting>
  <conditionalFormatting sqref="F3 B18:B19">
    <cfRule type="cellIs" priority="15" operator="lessThanOrEqual">
      <formula>0</formula>
    </cfRule>
  </conditionalFormatting>
  <conditionalFormatting sqref="B25:B34 B20 G6:G17">
    <cfRule type="cellIs" dxfId="1" priority="16" operator="lessThanOrEqual">
      <formula>#REF!</formula>
    </cfRule>
    <cfRule type="cellIs" priority="17" operator="lessThanOrEqual">
      <formula>#REF!</formula>
    </cfRule>
  </conditionalFormatting>
  <conditionalFormatting sqref="C18:F18">
    <cfRule type="cellIs" priority="9" operator="lessThanOrEqual">
      <formula>0</formula>
    </cfRule>
  </conditionalFormatting>
  <conditionalFormatting sqref="E6:F17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гос.яз.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2020-05-27T10:32:58Z</dcterms:modified>
</cp:coreProperties>
</file>